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20300" yWindow="6280" windowWidth="25600" windowHeight="18380" tabRatio="500"/>
  </bookViews>
  <sheets>
    <sheet name="Table 3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" i="1" l="1"/>
  <c r="Y3" i="1"/>
  <c r="X4" i="1"/>
  <c r="Y4" i="1"/>
  <c r="X5" i="1"/>
  <c r="Y5" i="1"/>
  <c r="X6" i="1"/>
  <c r="Y6" i="1"/>
  <c r="X7" i="1"/>
  <c r="Y7" i="1"/>
  <c r="Y8" i="1"/>
  <c r="X8" i="1"/>
  <c r="W8" i="1"/>
  <c r="V8" i="1"/>
  <c r="U3" i="1"/>
  <c r="U5" i="1"/>
  <c r="U6" i="1"/>
  <c r="U7" i="1"/>
  <c r="U8" i="1"/>
  <c r="T8" i="1"/>
  <c r="S5" i="1"/>
  <c r="S8" i="1"/>
  <c r="R8" i="1"/>
  <c r="Q5" i="1"/>
  <c r="Q8" i="1"/>
  <c r="P8" i="1"/>
  <c r="O5" i="1"/>
  <c r="O6" i="1"/>
  <c r="O7" i="1"/>
  <c r="O8" i="1"/>
  <c r="N8" i="1"/>
  <c r="M3" i="1"/>
  <c r="M4" i="1"/>
  <c r="M5" i="1"/>
  <c r="M6" i="1"/>
  <c r="M7" i="1"/>
  <c r="M8" i="1"/>
  <c r="L8" i="1"/>
  <c r="K5" i="1"/>
  <c r="K6" i="1"/>
  <c r="K8" i="1"/>
  <c r="J8" i="1"/>
  <c r="I8" i="1"/>
  <c r="H8" i="1"/>
  <c r="G5" i="1"/>
  <c r="G6" i="1"/>
  <c r="G7" i="1"/>
  <c r="G8" i="1"/>
  <c r="F8" i="1"/>
  <c r="E5" i="1"/>
  <c r="E6" i="1"/>
  <c r="E7" i="1"/>
  <c r="E8" i="1"/>
  <c r="D8" i="1"/>
  <c r="C5" i="1"/>
  <c r="C6" i="1"/>
  <c r="C8" i="1"/>
  <c r="B8" i="1"/>
</calcChain>
</file>

<file path=xl/sharedStrings.xml><?xml version="1.0" encoding="utf-8"?>
<sst xmlns="http://schemas.openxmlformats.org/spreadsheetml/2006/main" count="43" uniqueCount="21">
  <si>
    <t>SPECIES</t>
  </si>
  <si>
    <t>SU 1173*</t>
  </si>
  <si>
    <t>SU 1180</t>
  </si>
  <si>
    <t>SU 1181*</t>
  </si>
  <si>
    <t>SU 1204</t>
  </si>
  <si>
    <t>SU 1205</t>
  </si>
  <si>
    <t>SU 1279=1385*</t>
  </si>
  <si>
    <t>SU 1399</t>
  </si>
  <si>
    <t>SU 1410</t>
  </si>
  <si>
    <t>SU 1424</t>
  </si>
  <si>
    <t>SU 1428</t>
  </si>
  <si>
    <t>SU 1440</t>
  </si>
  <si>
    <t>TOTAL Phase 1</t>
  </si>
  <si>
    <t>MNI</t>
  </si>
  <si>
    <t>%</t>
  </si>
  <si>
    <t>Canis familiaris</t>
  </si>
  <si>
    <t>Equus caballus</t>
  </si>
  <si>
    <t>Sus domesticus</t>
  </si>
  <si>
    <t>Ovis vel Capra</t>
  </si>
  <si>
    <t>Bos taurus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</si>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</sst>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G27" sqref="G27"/>
    </sheetView>
  </sheetViews>
  <sheetFormatPr baseColWidth="10" defaultRowHeight="15" x14ac:dyDescent="0"/>
  <sheetData>
    <row r="1" spans="1:25">
      <c r="A1" s="1" t="s">
        <v>0</v>
      </c>
      <c r="B1" s="2" t="s">
        <v>1</v>
      </c>
      <c r="C1" s="2"/>
      <c r="D1" s="2" t="s">
        <v>2</v>
      </c>
      <c r="E1" s="2"/>
      <c r="F1" s="2" t="s">
        <v>3</v>
      </c>
      <c r="G1" s="2"/>
      <c r="H1" s="2" t="s">
        <v>4</v>
      </c>
      <c r="I1" s="2"/>
      <c r="J1" s="2" t="s">
        <v>5</v>
      </c>
      <c r="K1" s="2"/>
      <c r="L1" s="2" t="s">
        <v>6</v>
      </c>
      <c r="M1" s="2"/>
      <c r="N1" s="2" t="s">
        <v>7</v>
      </c>
      <c r="O1" s="2"/>
      <c r="P1" s="2" t="s">
        <v>8</v>
      </c>
      <c r="Q1" s="2"/>
      <c r="R1" s="2" t="s">
        <v>9</v>
      </c>
      <c r="S1" s="2"/>
      <c r="T1" s="2" t="s">
        <v>10</v>
      </c>
      <c r="U1" s="2"/>
      <c r="V1" s="2" t="s">
        <v>11</v>
      </c>
      <c r="W1" s="2"/>
      <c r="X1" s="2" t="s">
        <v>12</v>
      </c>
      <c r="Y1" s="2"/>
    </row>
    <row r="2" spans="1:25">
      <c r="A2" s="1"/>
      <c r="B2" s="3" t="s">
        <v>13</v>
      </c>
      <c r="C2" s="3" t="s">
        <v>14</v>
      </c>
      <c r="D2" s="3" t="s">
        <v>13</v>
      </c>
      <c r="E2" s="3" t="s">
        <v>14</v>
      </c>
      <c r="F2" s="3" t="s">
        <v>13</v>
      </c>
      <c r="G2" s="3" t="s">
        <v>14</v>
      </c>
      <c r="H2" s="3" t="s">
        <v>13</v>
      </c>
      <c r="I2" s="3" t="s">
        <v>14</v>
      </c>
      <c r="J2" s="3" t="s">
        <v>13</v>
      </c>
      <c r="K2" s="3" t="s">
        <v>14</v>
      </c>
      <c r="L2" s="3" t="s">
        <v>13</v>
      </c>
      <c r="M2" s="3" t="s">
        <v>14</v>
      </c>
      <c r="N2" s="3" t="s">
        <v>13</v>
      </c>
      <c r="O2" s="3" t="s">
        <v>14</v>
      </c>
      <c r="P2" s="3" t="s">
        <v>13</v>
      </c>
      <c r="Q2" s="3" t="s">
        <v>14</v>
      </c>
      <c r="R2" s="3" t="s">
        <v>13</v>
      </c>
      <c r="S2" s="3" t="s">
        <v>14</v>
      </c>
      <c r="T2" s="3" t="s">
        <v>13</v>
      </c>
      <c r="U2" s="3" t="s">
        <v>14</v>
      </c>
      <c r="V2" s="3" t="s">
        <v>13</v>
      </c>
      <c r="W2" s="3" t="s">
        <v>14</v>
      </c>
      <c r="X2" s="3" t="s">
        <v>13</v>
      </c>
      <c r="Y2" s="3" t="s">
        <v>14</v>
      </c>
    </row>
    <row r="3" spans="1:25">
      <c r="A3" s="4" t="s">
        <v>15</v>
      </c>
      <c r="B3" s="5"/>
      <c r="C3" s="5"/>
      <c r="D3" s="5"/>
      <c r="E3" s="5"/>
      <c r="F3" s="5"/>
      <c r="G3" s="6"/>
      <c r="H3" s="5"/>
      <c r="I3" s="5"/>
      <c r="J3" s="5"/>
      <c r="K3" s="5"/>
      <c r="L3" s="5">
        <v>1</v>
      </c>
      <c r="M3" s="6">
        <f>L3/14%</f>
        <v>7.1428571428571423</v>
      </c>
      <c r="N3" s="5"/>
      <c r="O3" s="5"/>
      <c r="P3" s="5"/>
      <c r="Q3" s="5"/>
      <c r="R3" s="5"/>
      <c r="S3" s="5"/>
      <c r="T3" s="5">
        <v>1</v>
      </c>
      <c r="U3" s="6">
        <f>T3/4%</f>
        <v>25</v>
      </c>
      <c r="V3" s="5"/>
      <c r="W3" s="5"/>
      <c r="X3" s="3">
        <f>SUM(,V3,T3,R3,P3,N3,L3,J3,H3,F3,D3,B3)</f>
        <v>2</v>
      </c>
      <c r="Y3" s="7">
        <f>X3/38%</f>
        <v>5.2631578947368425</v>
      </c>
    </row>
    <row r="4" spans="1:25">
      <c r="A4" s="4" t="s">
        <v>16</v>
      </c>
      <c r="B4" s="5"/>
      <c r="C4" s="5"/>
      <c r="D4" s="5"/>
      <c r="E4" s="5"/>
      <c r="F4" s="5"/>
      <c r="G4" s="6"/>
      <c r="H4" s="5"/>
      <c r="I4" s="5"/>
      <c r="J4" s="5"/>
      <c r="K4" s="5"/>
      <c r="L4" s="5">
        <v>2</v>
      </c>
      <c r="M4" s="6">
        <f t="shared" ref="M4:M7" si="0">L4/14%</f>
        <v>14.285714285714285</v>
      </c>
      <c r="N4" s="5"/>
      <c r="O4" s="5"/>
      <c r="P4" s="5"/>
      <c r="Q4" s="5"/>
      <c r="R4" s="5"/>
      <c r="S4" s="5"/>
      <c r="T4" s="5"/>
      <c r="U4" s="6"/>
      <c r="V4" s="5"/>
      <c r="W4" s="5"/>
      <c r="X4" s="3">
        <f t="shared" ref="X4:X7" si="1">SUM(,V4,T4,R4,P4,N4,L4,J4,H4,F4,D4,B4)</f>
        <v>2</v>
      </c>
      <c r="Y4" s="7">
        <f t="shared" ref="Y4:Y7" si="2">X4/38%</f>
        <v>5.2631578947368425</v>
      </c>
    </row>
    <row r="5" spans="1:25">
      <c r="A5" s="4" t="s">
        <v>17</v>
      </c>
      <c r="B5" s="5">
        <v>2</v>
      </c>
      <c r="C5" s="6">
        <f>B5/3%</f>
        <v>66.666666666666671</v>
      </c>
      <c r="D5" s="5">
        <v>1</v>
      </c>
      <c r="E5" s="6">
        <f>D5/3%</f>
        <v>33.333333333333336</v>
      </c>
      <c r="F5" s="5">
        <v>3</v>
      </c>
      <c r="G5" s="6">
        <f>F5/5%</f>
        <v>60</v>
      </c>
      <c r="H5" s="5"/>
      <c r="I5" s="5"/>
      <c r="J5" s="5">
        <v>1</v>
      </c>
      <c r="K5" s="6">
        <f>J5/2%</f>
        <v>50</v>
      </c>
      <c r="L5" s="5">
        <v>5</v>
      </c>
      <c r="M5" s="6">
        <f t="shared" si="0"/>
        <v>35.714285714285708</v>
      </c>
      <c r="N5" s="5">
        <v>3</v>
      </c>
      <c r="O5" s="6">
        <f>N5/5%</f>
        <v>60</v>
      </c>
      <c r="P5" s="5">
        <v>1</v>
      </c>
      <c r="Q5" s="6">
        <f>P5/1%</f>
        <v>100</v>
      </c>
      <c r="R5" s="8">
        <v>1</v>
      </c>
      <c r="S5" s="6">
        <f>R5/1%</f>
        <v>100</v>
      </c>
      <c r="T5" s="8">
        <v>1</v>
      </c>
      <c r="U5" s="6">
        <f t="shared" ref="U5:U7" si="3">T5/4%</f>
        <v>25</v>
      </c>
      <c r="V5" s="5"/>
      <c r="W5" s="5"/>
      <c r="X5" s="3">
        <f t="shared" si="1"/>
        <v>18</v>
      </c>
      <c r="Y5" s="7">
        <f t="shared" si="2"/>
        <v>47.368421052631575</v>
      </c>
    </row>
    <row r="6" spans="1:25">
      <c r="A6" s="4" t="s">
        <v>18</v>
      </c>
      <c r="B6" s="5">
        <v>1</v>
      </c>
      <c r="C6" s="6">
        <f t="shared" ref="C6" si="4">B6/3%</f>
        <v>33.333333333333336</v>
      </c>
      <c r="D6" s="5">
        <v>1</v>
      </c>
      <c r="E6" s="6">
        <f t="shared" ref="E6:E7" si="5">D6/3%</f>
        <v>33.333333333333336</v>
      </c>
      <c r="F6" s="5">
        <v>1</v>
      </c>
      <c r="G6" s="6">
        <f t="shared" ref="G6:G7" si="6">F6/5%</f>
        <v>20</v>
      </c>
      <c r="H6" s="5"/>
      <c r="I6" s="5"/>
      <c r="J6" s="5">
        <v>1</v>
      </c>
      <c r="K6" s="6">
        <f t="shared" ref="K6" si="7">J6/2%</f>
        <v>50</v>
      </c>
      <c r="L6" s="5">
        <v>4</v>
      </c>
      <c r="M6" s="6">
        <f t="shared" si="0"/>
        <v>28.571428571428569</v>
      </c>
      <c r="N6" s="5">
        <v>1</v>
      </c>
      <c r="O6" s="6">
        <f t="shared" ref="O6:O7" si="8">N6/5%</f>
        <v>20</v>
      </c>
      <c r="P6" s="5"/>
      <c r="Q6" s="5"/>
      <c r="R6" s="5"/>
      <c r="S6" s="5"/>
      <c r="T6" s="5">
        <v>1</v>
      </c>
      <c r="U6" s="6">
        <f t="shared" si="3"/>
        <v>25</v>
      </c>
      <c r="V6" s="5"/>
      <c r="W6" s="5"/>
      <c r="X6" s="3">
        <f t="shared" si="1"/>
        <v>10</v>
      </c>
      <c r="Y6" s="7">
        <f t="shared" si="2"/>
        <v>26.315789473684209</v>
      </c>
    </row>
    <row r="7" spans="1:25">
      <c r="A7" s="4" t="s">
        <v>19</v>
      </c>
      <c r="B7" s="5"/>
      <c r="C7" s="5"/>
      <c r="D7" s="5">
        <v>1</v>
      </c>
      <c r="E7" s="6">
        <f t="shared" si="5"/>
        <v>33.333333333333336</v>
      </c>
      <c r="F7" s="5">
        <v>1</v>
      </c>
      <c r="G7" s="6">
        <f t="shared" si="6"/>
        <v>20</v>
      </c>
      <c r="H7" s="5"/>
      <c r="I7" s="5"/>
      <c r="J7" s="5"/>
      <c r="K7" s="6"/>
      <c r="L7" s="5">
        <v>2</v>
      </c>
      <c r="M7" s="6">
        <f t="shared" si="0"/>
        <v>14.285714285714285</v>
      </c>
      <c r="N7" s="5">
        <v>1</v>
      </c>
      <c r="O7" s="6">
        <f t="shared" si="8"/>
        <v>20</v>
      </c>
      <c r="P7" s="5"/>
      <c r="Q7" s="5"/>
      <c r="R7" s="5"/>
      <c r="S7" s="5"/>
      <c r="T7" s="5">
        <v>1</v>
      </c>
      <c r="U7" s="6">
        <f t="shared" si="3"/>
        <v>25</v>
      </c>
      <c r="V7" s="5"/>
      <c r="W7" s="5"/>
      <c r="X7" s="3">
        <f t="shared" si="1"/>
        <v>6</v>
      </c>
      <c r="Y7" s="7">
        <f t="shared" si="2"/>
        <v>15.789473684210526</v>
      </c>
    </row>
    <row r="8" spans="1:25">
      <c r="A8" s="9" t="s">
        <v>20</v>
      </c>
      <c r="B8" s="3">
        <f t="shared" ref="B8:Y8" si="9">SUM(B1:B7)</f>
        <v>3</v>
      </c>
      <c r="C8" s="3">
        <f t="shared" si="9"/>
        <v>100</v>
      </c>
      <c r="D8" s="3">
        <f t="shared" si="9"/>
        <v>3</v>
      </c>
      <c r="E8" s="3">
        <f t="shared" si="9"/>
        <v>100</v>
      </c>
      <c r="F8" s="3">
        <f t="shared" si="9"/>
        <v>5</v>
      </c>
      <c r="G8" s="3">
        <f t="shared" si="9"/>
        <v>100</v>
      </c>
      <c r="H8" s="3">
        <f t="shared" si="9"/>
        <v>0</v>
      </c>
      <c r="I8" s="3">
        <f t="shared" si="9"/>
        <v>0</v>
      </c>
      <c r="J8" s="3">
        <f t="shared" si="9"/>
        <v>2</v>
      </c>
      <c r="K8" s="3">
        <f t="shared" si="9"/>
        <v>100</v>
      </c>
      <c r="L8" s="3">
        <f t="shared" si="9"/>
        <v>14</v>
      </c>
      <c r="M8" s="3">
        <f t="shared" si="9"/>
        <v>100</v>
      </c>
      <c r="N8" s="3">
        <f t="shared" si="9"/>
        <v>5</v>
      </c>
      <c r="O8" s="3">
        <f t="shared" si="9"/>
        <v>100</v>
      </c>
      <c r="P8" s="3">
        <f t="shared" si="9"/>
        <v>1</v>
      </c>
      <c r="Q8" s="3">
        <f t="shared" si="9"/>
        <v>100</v>
      </c>
      <c r="R8" s="3">
        <f t="shared" si="9"/>
        <v>1</v>
      </c>
      <c r="S8" s="3">
        <f t="shared" si="9"/>
        <v>100</v>
      </c>
      <c r="T8" s="3">
        <f t="shared" si="9"/>
        <v>4</v>
      </c>
      <c r="U8" s="3">
        <f t="shared" si="9"/>
        <v>100</v>
      </c>
      <c r="V8" s="3">
        <f t="shared" si="9"/>
        <v>0</v>
      </c>
      <c r="W8" s="3">
        <f t="shared" si="9"/>
        <v>0</v>
      </c>
      <c r="X8" s="3">
        <f t="shared" si="9"/>
        <v>38</v>
      </c>
      <c r="Y8" s="3">
        <f t="shared" si="9"/>
        <v>99.999999999999986</v>
      </c>
    </row>
  </sheetData>
  <mergeCells count="13">
    <mergeCell ref="X1:Y1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</vt:lpstr>
    </vt:vector>
  </TitlesOfParts>
  <Company>University of Michigan 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Baker-Young</dc:creator>
  <cp:lastModifiedBy>M. Baker-Young</cp:lastModifiedBy>
  <dcterms:created xsi:type="dcterms:W3CDTF">2018-02-16T14:03:57Z</dcterms:created>
  <dcterms:modified xsi:type="dcterms:W3CDTF">2018-02-16T14:04:14Z</dcterms:modified>
</cp:coreProperties>
</file>